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G10" i="1" l="1"/>
  <c r="I10" i="1" s="1"/>
  <c r="G7" i="1"/>
  <c r="I7" i="1" s="1"/>
  <c r="G8" i="1"/>
  <c r="I8" i="1" s="1"/>
  <c r="G9" i="1"/>
  <c r="I9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I23" i="1" l="1"/>
</calcChain>
</file>

<file path=xl/sharedStrings.xml><?xml version="1.0" encoding="utf-8"?>
<sst xmlns="http://schemas.openxmlformats.org/spreadsheetml/2006/main" count="47" uniqueCount="30">
  <si>
    <t>№ п/п</t>
  </si>
  <si>
    <t>Наименование</t>
  </si>
  <si>
    <t>Ед.изм.</t>
  </si>
  <si>
    <t>Цена товара за 1 ед.изм, руб.</t>
  </si>
  <si>
    <t>Средняя цена товара за 1 ед.изм., руб.</t>
  </si>
  <si>
    <t>Кол-во</t>
  </si>
  <si>
    <t>Начальная (максимальная) цены договора, руб.</t>
  </si>
  <si>
    <t>Приложение №1</t>
  </si>
  <si>
    <t>ИТОГО</t>
  </si>
  <si>
    <t>9=7*8</t>
  </si>
  <si>
    <r>
      <rPr>
        <b/>
        <sz val="11"/>
        <color theme="1"/>
        <rFont val="Times New Roman"/>
        <family val="1"/>
        <charset val="204"/>
      </rPr>
      <t>Обоснование начальной (максимальной) цены договора 
на</t>
    </r>
    <r>
      <rPr>
        <b/>
        <sz val="11"/>
        <rFont val="Times New Roman"/>
        <family val="1"/>
        <charset val="204"/>
      </rPr>
      <t xml:space="preserve"> поставку расходных материалов для применения в ветеринарии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Для определения и обоснования начальной (максимальной) цены договора заказчиком использован метод сопоставимых рыночных цен (анализ рынка) в соответствии с п.1 ч.1 ст.22 Федерального закона от 05.04.2013 № 44-ФЗ, разделом 3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утвержденных приказом Министерства экономического развития РФ от 2 октября 2013 г. N 567 (далее - Приказ МЭР РФ), а также  Положением о закупке товаров, работ, услуг ГБУ НСО «Управление ветеринарии города Новосибирска»
</t>
    </r>
  </si>
  <si>
    <t>шт.</t>
  </si>
  <si>
    <t>Бандаж для животных
LUXSAN Pets Premium</t>
  </si>
  <si>
    <t>Катетер G22</t>
  </si>
  <si>
    <t>Микрочип для животных</t>
  </si>
  <si>
    <t>Пеленки для животных</t>
  </si>
  <si>
    <t>Бирка для мечения животных</t>
  </si>
  <si>
    <r>
      <t xml:space="preserve">Коммерческое предложение </t>
    </r>
    <r>
      <rPr>
        <sz val="11"/>
        <color theme="1"/>
        <rFont val="Calibri"/>
        <family val="2"/>
        <charset val="204"/>
        <scheme val="minor"/>
      </rPr>
      <t>№ б/н от 07.02.2019</t>
    </r>
  </si>
  <si>
    <t>Нить хирургическая № 0</t>
  </si>
  <si>
    <t>Нить хирургическая № 2 Поликон</t>
  </si>
  <si>
    <t xml:space="preserve">Нить хирургическая № 4 Поликон </t>
  </si>
  <si>
    <t xml:space="preserve">Нить хирургическая № 6 Поликон </t>
  </si>
  <si>
    <t>Попона для кошек № 1</t>
  </si>
  <si>
    <t>Попона для собак № 1</t>
  </si>
  <si>
    <t>Попона для собак № 3</t>
  </si>
  <si>
    <t>Попона для собак № 4</t>
  </si>
  <si>
    <t>Попона для собак № 5</t>
  </si>
  <si>
    <t>Попона для собак № 6</t>
  </si>
  <si>
    <t xml:space="preserve">Нить хирургическая № 8 Поликон </t>
  </si>
  <si>
    <r>
      <t xml:space="preserve">Начальная (максимальная) цены договора </t>
    </r>
    <r>
      <rPr>
        <sz val="11"/>
        <rFont val="Calibri"/>
        <family val="2"/>
        <charset val="204"/>
        <scheme val="minor"/>
      </rPr>
      <t>212 817,10 (Двести двенадцать тысяч восемьсот семнадцать) рублей 10 копеек</t>
    </r>
    <r>
      <rPr>
        <sz val="11"/>
        <color theme="1"/>
        <rFont val="Calibri"/>
        <family val="2"/>
        <scheme val="minor"/>
      </rPr>
      <t xml:space="preserve"> определена по среднему значению вышеуказанных данных.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</si>
</sst>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4" workbookViewId="0">
      <selection activeCell="O15" sqref="O15"/>
    </sheetView>
  </sheetViews>
  <sheetFormatPr defaultRowHeight="15" x14ac:dyDescent="0.25"/>
  <cols>
    <col min="1" max="1" width="5.42578125" customWidth="1"/>
    <col min="2" max="2" width="34.140625" customWidth="1"/>
    <col min="3" max="3" width="10.7109375" customWidth="1"/>
    <col min="4" max="4" width="14.7109375" customWidth="1"/>
    <col min="5" max="5" width="14.85546875" customWidth="1"/>
    <col min="6" max="6" width="15" customWidth="1"/>
    <col min="7" max="7" width="11.42578125" customWidth="1"/>
    <col min="9" max="9" width="16.42578125" customWidth="1"/>
  </cols>
  <sheetData>
    <row r="1" spans="1:9" x14ac:dyDescent="0.25">
      <c r="H1" s="14" t="s">
        <v>7</v>
      </c>
      <c r="I1" s="14"/>
    </row>
    <row r="3" spans="1:9" ht="135.75" customHeight="1" x14ac:dyDescent="0.25">
      <c r="A3" s="15" t="s">
        <v>10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3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3" t="s">
        <v>4</v>
      </c>
      <c r="H4" s="19" t="s">
        <v>5</v>
      </c>
      <c r="I4" s="13" t="s">
        <v>6</v>
      </c>
    </row>
    <row r="5" spans="1:9" ht="61.5" customHeight="1" x14ac:dyDescent="0.25">
      <c r="A5" s="13"/>
      <c r="B5" s="19"/>
      <c r="C5" s="19"/>
      <c r="D5" s="9" t="s">
        <v>17</v>
      </c>
      <c r="E5" s="9" t="s">
        <v>17</v>
      </c>
      <c r="F5" s="9" t="s">
        <v>17</v>
      </c>
      <c r="G5" s="13"/>
      <c r="H5" s="19"/>
      <c r="I5" s="13"/>
    </row>
    <row r="6" spans="1:9" ht="16.5" customHeight="1" x14ac:dyDescent="0.25">
      <c r="A6" s="1">
        <v>1</v>
      </c>
      <c r="B6" s="1">
        <v>2</v>
      </c>
      <c r="C6" s="1">
        <v>3</v>
      </c>
      <c r="D6" s="2">
        <v>4</v>
      </c>
      <c r="E6" s="2">
        <v>5</v>
      </c>
      <c r="F6" s="2">
        <v>6</v>
      </c>
      <c r="G6" s="2">
        <v>7</v>
      </c>
      <c r="H6" s="1">
        <v>8</v>
      </c>
      <c r="I6" s="2" t="s">
        <v>9</v>
      </c>
    </row>
    <row r="7" spans="1:9" ht="30.75" customHeight="1" x14ac:dyDescent="0.25">
      <c r="A7" s="5">
        <v>1</v>
      </c>
      <c r="B7" s="10" t="s">
        <v>12</v>
      </c>
      <c r="C7" s="8" t="s">
        <v>11</v>
      </c>
      <c r="D7" s="6">
        <v>89.82</v>
      </c>
      <c r="E7" s="6">
        <v>91.05</v>
      </c>
      <c r="F7" s="6">
        <v>86.94</v>
      </c>
      <c r="G7" s="4">
        <f t="shared" ref="G7:G22" si="0">(D7+E7+F7)/3</f>
        <v>89.27</v>
      </c>
      <c r="H7" s="5">
        <v>120</v>
      </c>
      <c r="I7" s="4">
        <f t="shared" ref="I7:I22" si="1">G7*H7</f>
        <v>10712.4</v>
      </c>
    </row>
    <row r="8" spans="1:9" ht="17.25" customHeight="1" x14ac:dyDescent="0.25">
      <c r="A8" s="5">
        <v>2</v>
      </c>
      <c r="B8" s="10" t="s">
        <v>13</v>
      </c>
      <c r="C8" s="8" t="s">
        <v>11</v>
      </c>
      <c r="D8" s="6">
        <v>29.25</v>
      </c>
      <c r="E8" s="6">
        <v>29.65</v>
      </c>
      <c r="F8" s="6">
        <v>28.31</v>
      </c>
      <c r="G8" s="4">
        <f t="shared" si="0"/>
        <v>29.07</v>
      </c>
      <c r="H8" s="5">
        <v>1000</v>
      </c>
      <c r="I8" s="4">
        <f t="shared" si="1"/>
        <v>29070</v>
      </c>
    </row>
    <row r="9" spans="1:9" ht="16.5" customHeight="1" x14ac:dyDescent="0.25">
      <c r="A9" s="5">
        <v>3</v>
      </c>
      <c r="B9" s="10" t="s">
        <v>14</v>
      </c>
      <c r="C9" s="8" t="s">
        <v>11</v>
      </c>
      <c r="D9" s="7">
        <v>223.14</v>
      </c>
      <c r="E9" s="6">
        <v>226.21</v>
      </c>
      <c r="F9" s="6">
        <v>216</v>
      </c>
      <c r="G9" s="4">
        <f t="shared" si="0"/>
        <v>221.78</v>
      </c>
      <c r="H9" s="5">
        <v>500</v>
      </c>
      <c r="I9" s="4">
        <f t="shared" si="1"/>
        <v>110890</v>
      </c>
    </row>
    <row r="10" spans="1:9" ht="16.5" customHeight="1" x14ac:dyDescent="0.25">
      <c r="A10" s="5">
        <v>4</v>
      </c>
      <c r="B10" s="11" t="s">
        <v>18</v>
      </c>
      <c r="C10" s="8" t="s">
        <v>11</v>
      </c>
      <c r="D10" s="7">
        <v>97.73</v>
      </c>
      <c r="E10" s="6">
        <v>99.07</v>
      </c>
      <c r="F10" s="6">
        <v>94.6</v>
      </c>
      <c r="G10" s="4">
        <f>(D10+E10+F10)/3</f>
        <v>97.13</v>
      </c>
      <c r="H10" s="5">
        <v>50</v>
      </c>
      <c r="I10" s="4">
        <f t="shared" si="1"/>
        <v>4856.5</v>
      </c>
    </row>
    <row r="11" spans="1:9" x14ac:dyDescent="0.25">
      <c r="A11" s="5">
        <v>5</v>
      </c>
      <c r="B11" s="11" t="s">
        <v>19</v>
      </c>
      <c r="C11" s="8" t="s">
        <v>11</v>
      </c>
      <c r="D11" s="7">
        <v>97.73</v>
      </c>
      <c r="E11" s="6">
        <v>99.07</v>
      </c>
      <c r="F11" s="6">
        <v>94.6</v>
      </c>
      <c r="G11" s="4">
        <f>(D11+E11+F11)/3</f>
        <v>97.13</v>
      </c>
      <c r="H11" s="5">
        <v>50</v>
      </c>
      <c r="I11" s="4">
        <f t="shared" si="1"/>
        <v>4856.5</v>
      </c>
    </row>
    <row r="12" spans="1:9" x14ac:dyDescent="0.25">
      <c r="A12" s="5">
        <v>6</v>
      </c>
      <c r="B12" s="11" t="s">
        <v>20</v>
      </c>
      <c r="C12" s="8" t="s">
        <v>11</v>
      </c>
      <c r="D12" s="7">
        <v>96.93</v>
      </c>
      <c r="E12" s="6">
        <v>98.26</v>
      </c>
      <c r="F12" s="6">
        <v>93.83</v>
      </c>
      <c r="G12" s="4">
        <f t="shared" si="0"/>
        <v>96.34</v>
      </c>
      <c r="H12" s="5">
        <v>50</v>
      </c>
      <c r="I12" s="4">
        <f t="shared" si="1"/>
        <v>4817</v>
      </c>
    </row>
    <row r="13" spans="1:9" x14ac:dyDescent="0.25">
      <c r="A13" s="5">
        <v>7</v>
      </c>
      <c r="B13" s="11" t="s">
        <v>21</v>
      </c>
      <c r="C13" s="8" t="s">
        <v>11</v>
      </c>
      <c r="D13" s="7">
        <v>96.93</v>
      </c>
      <c r="E13" s="6">
        <v>98.26</v>
      </c>
      <c r="F13" s="6">
        <v>93.83</v>
      </c>
      <c r="G13" s="4">
        <f t="shared" si="0"/>
        <v>96.34</v>
      </c>
      <c r="H13" s="5">
        <v>50</v>
      </c>
      <c r="I13" s="4">
        <f t="shared" si="1"/>
        <v>4817</v>
      </c>
    </row>
    <row r="14" spans="1:9" x14ac:dyDescent="0.25">
      <c r="A14" s="5">
        <v>8</v>
      </c>
      <c r="B14" s="12" t="s">
        <v>28</v>
      </c>
      <c r="C14" s="8" t="s">
        <v>11</v>
      </c>
      <c r="D14" s="7">
        <v>96.93</v>
      </c>
      <c r="E14" s="7">
        <v>98.26</v>
      </c>
      <c r="F14" s="6">
        <v>93.83</v>
      </c>
      <c r="G14" s="4">
        <f t="shared" si="0"/>
        <v>96.34</v>
      </c>
      <c r="H14" s="5">
        <v>50</v>
      </c>
      <c r="I14" s="4">
        <f t="shared" si="1"/>
        <v>4817</v>
      </c>
    </row>
    <row r="15" spans="1:9" x14ac:dyDescent="0.25">
      <c r="A15" s="5">
        <v>9</v>
      </c>
      <c r="B15" s="10" t="s">
        <v>15</v>
      </c>
      <c r="C15" s="8" t="s">
        <v>11</v>
      </c>
      <c r="D15" s="7">
        <f>743.11/30</f>
        <v>24.77</v>
      </c>
      <c r="E15" s="7">
        <f>753.31/30</f>
        <v>25.11</v>
      </c>
      <c r="F15" s="7">
        <f>719.32/30</f>
        <v>23.98</v>
      </c>
      <c r="G15" s="4">
        <f t="shared" si="0"/>
        <v>24.62</v>
      </c>
      <c r="H15" s="5">
        <v>600</v>
      </c>
      <c r="I15" s="4">
        <f t="shared" si="1"/>
        <v>14772</v>
      </c>
    </row>
    <row r="16" spans="1:9" x14ac:dyDescent="0.25">
      <c r="A16" s="5">
        <v>10</v>
      </c>
      <c r="B16" s="11" t="s">
        <v>22</v>
      </c>
      <c r="C16" s="8" t="s">
        <v>11</v>
      </c>
      <c r="D16" s="7">
        <v>66.650000000000006</v>
      </c>
      <c r="E16" s="7">
        <v>67.569999999999993</v>
      </c>
      <c r="F16" s="6">
        <v>64.52</v>
      </c>
      <c r="G16" s="4">
        <f t="shared" si="0"/>
        <v>66.25</v>
      </c>
      <c r="H16" s="5">
        <v>50</v>
      </c>
      <c r="I16" s="4">
        <f t="shared" si="1"/>
        <v>3312.5</v>
      </c>
    </row>
    <row r="17" spans="1:9" x14ac:dyDescent="0.25">
      <c r="A17" s="5">
        <v>11</v>
      </c>
      <c r="B17" s="11" t="s">
        <v>23</v>
      </c>
      <c r="C17" s="8" t="s">
        <v>11</v>
      </c>
      <c r="D17" s="7">
        <v>87.87</v>
      </c>
      <c r="E17" s="7">
        <v>89.08</v>
      </c>
      <c r="F17" s="6">
        <v>85.06</v>
      </c>
      <c r="G17" s="4">
        <f t="shared" si="0"/>
        <v>87.34</v>
      </c>
      <c r="H17" s="5">
        <v>20</v>
      </c>
      <c r="I17" s="4">
        <f t="shared" si="1"/>
        <v>1746.8</v>
      </c>
    </row>
    <row r="18" spans="1:9" x14ac:dyDescent="0.25">
      <c r="A18" s="5">
        <v>12</v>
      </c>
      <c r="B18" s="11" t="s">
        <v>24</v>
      </c>
      <c r="C18" s="8" t="s">
        <v>11</v>
      </c>
      <c r="D18" s="7">
        <v>123.17</v>
      </c>
      <c r="E18" s="7">
        <v>124.86</v>
      </c>
      <c r="F18" s="7">
        <v>119.23</v>
      </c>
      <c r="G18" s="4">
        <f t="shared" si="0"/>
        <v>122.42</v>
      </c>
      <c r="H18" s="5">
        <v>20</v>
      </c>
      <c r="I18" s="4">
        <f t="shared" si="1"/>
        <v>2448.4</v>
      </c>
    </row>
    <row r="19" spans="1:9" x14ac:dyDescent="0.25">
      <c r="A19" s="5">
        <v>13</v>
      </c>
      <c r="B19" s="11" t="s">
        <v>25</v>
      </c>
      <c r="C19" s="8" t="s">
        <v>11</v>
      </c>
      <c r="D19" s="7">
        <v>133.30000000000001</v>
      </c>
      <c r="E19" s="7">
        <v>135.13</v>
      </c>
      <c r="F19" s="7">
        <v>129.03</v>
      </c>
      <c r="G19" s="4">
        <f t="shared" si="0"/>
        <v>132.49</v>
      </c>
      <c r="H19" s="5">
        <v>20</v>
      </c>
      <c r="I19" s="4">
        <f t="shared" si="1"/>
        <v>2649.8</v>
      </c>
    </row>
    <row r="20" spans="1:9" x14ac:dyDescent="0.25">
      <c r="A20" s="5">
        <v>14</v>
      </c>
      <c r="B20" s="11" t="s">
        <v>26</v>
      </c>
      <c r="C20" s="8" t="s">
        <v>11</v>
      </c>
      <c r="D20" s="7">
        <v>169.36</v>
      </c>
      <c r="E20" s="7">
        <v>171.69</v>
      </c>
      <c r="F20" s="7">
        <v>163.94</v>
      </c>
      <c r="G20" s="4">
        <f t="shared" si="0"/>
        <v>168.33</v>
      </c>
      <c r="H20" s="5">
        <v>20</v>
      </c>
      <c r="I20" s="4">
        <f t="shared" si="1"/>
        <v>3366.6</v>
      </c>
    </row>
    <row r="21" spans="1:9" x14ac:dyDescent="0.25">
      <c r="A21" s="5">
        <v>15</v>
      </c>
      <c r="B21" s="11" t="s">
        <v>27</v>
      </c>
      <c r="C21" s="8" t="s">
        <v>11</v>
      </c>
      <c r="D21" s="7">
        <v>178.57</v>
      </c>
      <c r="E21" s="7">
        <v>181.02</v>
      </c>
      <c r="F21" s="7">
        <v>172.85</v>
      </c>
      <c r="G21" s="4">
        <f t="shared" si="0"/>
        <v>177.48</v>
      </c>
      <c r="H21" s="5">
        <v>20</v>
      </c>
      <c r="I21" s="4">
        <f t="shared" si="1"/>
        <v>3549.6</v>
      </c>
    </row>
    <row r="22" spans="1:9" x14ac:dyDescent="0.25">
      <c r="A22" s="5">
        <v>16</v>
      </c>
      <c r="B22" s="10" t="s">
        <v>16</v>
      </c>
      <c r="C22" s="8" t="s">
        <v>11</v>
      </c>
      <c r="D22" s="7">
        <v>20.58</v>
      </c>
      <c r="E22" s="7">
        <v>20.86</v>
      </c>
      <c r="F22" s="7">
        <v>19.920000000000002</v>
      </c>
      <c r="G22" s="4">
        <f t="shared" si="0"/>
        <v>20.45</v>
      </c>
      <c r="H22" s="5">
        <v>300</v>
      </c>
      <c r="I22" s="4">
        <f t="shared" si="1"/>
        <v>6135</v>
      </c>
    </row>
    <row r="23" spans="1:9" x14ac:dyDescent="0.25">
      <c r="A23" s="17" t="s">
        <v>8</v>
      </c>
      <c r="B23" s="17"/>
      <c r="C23" s="17"/>
      <c r="D23" s="17"/>
      <c r="E23" s="17"/>
      <c r="F23" s="17"/>
      <c r="G23" s="17"/>
      <c r="H23" s="17"/>
      <c r="I23" s="3">
        <f>SUM(I7:I22)</f>
        <v>212817.1</v>
      </c>
    </row>
    <row r="25" spans="1:9" ht="29.25" customHeight="1" x14ac:dyDescent="0.25">
      <c r="A25" s="18" t="s">
        <v>29</v>
      </c>
      <c r="B25" s="18"/>
      <c r="C25" s="18"/>
      <c r="D25" s="18"/>
      <c r="E25" s="18"/>
      <c r="F25" s="18"/>
      <c r="G25" s="18"/>
      <c r="H25" s="18"/>
      <c r="I25" s="18"/>
    </row>
  </sheetData>
  <mergeCells count="11">
    <mergeCell ref="I4:I5"/>
    <mergeCell ref="H1:I1"/>
    <mergeCell ref="A3:I3"/>
    <mergeCell ref="A23:H23"/>
    <mergeCell ref="A25:I25"/>
    <mergeCell ref="D4:F4"/>
    <mergeCell ref="A4:A5"/>
    <mergeCell ref="B4:B5"/>
    <mergeCell ref="C4:C5"/>
    <mergeCell ref="G4:G5"/>
    <mergeCell ref="H4:H5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2019-07-03T04:59:59Z</dcterms:modified>
</cp:coreProperties>
</file>